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ОКУМЕНТЫ\АРХИВ\2020\Нормативные документы 2020\Постановления\программы\изменения\благоустройство\благоустройство 114 от 29.12.2020\"/>
    </mc:Choice>
  </mc:AlternateContent>
  <bookViews>
    <workbookView xWindow="0" yWindow="0" windowWidth="28800" windowHeight="12435"/>
  </bookViews>
  <sheets>
    <sheet name="приложение 1" sheetId="1" r:id="rId1"/>
    <sheet name="Лист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3" l="1"/>
  <c r="N2" i="3"/>
  <c r="D18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I28" i="1" l="1"/>
  <c r="G28" i="1" s="1"/>
  <c r="I41" i="1" l="1"/>
  <c r="G41" i="1" s="1"/>
  <c r="G40" i="1"/>
  <c r="J41" i="1" l="1"/>
  <c r="K41" i="1"/>
  <c r="L41" i="1"/>
  <c r="M41" i="1"/>
  <c r="N41" i="1"/>
  <c r="O41" i="1"/>
  <c r="P41" i="1"/>
  <c r="Q41" i="1"/>
  <c r="R41" i="1"/>
  <c r="S41" i="1"/>
  <c r="H41" i="1"/>
  <c r="G38" i="1"/>
  <c r="G39" i="1"/>
  <c r="I15" i="1" l="1"/>
  <c r="J15" i="1"/>
  <c r="K15" i="1"/>
  <c r="L15" i="1"/>
  <c r="M15" i="1"/>
  <c r="N15" i="1"/>
  <c r="O15" i="1"/>
  <c r="P15" i="1"/>
  <c r="Q15" i="1"/>
  <c r="R15" i="1"/>
  <c r="S15" i="1"/>
  <c r="G18" i="1"/>
  <c r="H15" i="1"/>
  <c r="J28" i="1" l="1"/>
  <c r="K28" i="1"/>
  <c r="L28" i="1"/>
  <c r="M28" i="1"/>
  <c r="N28" i="1"/>
  <c r="O28" i="1"/>
  <c r="P28" i="1"/>
  <c r="Q28" i="1"/>
  <c r="R28" i="1"/>
  <c r="S28" i="1"/>
  <c r="H28" i="1"/>
  <c r="I21" i="1"/>
  <c r="I26" i="1" s="1"/>
  <c r="J21" i="1"/>
  <c r="J26" i="1" s="1"/>
  <c r="K21" i="1"/>
  <c r="K26" i="1" s="1"/>
  <c r="L21" i="1"/>
  <c r="L26" i="1" s="1"/>
  <c r="M21" i="1"/>
  <c r="M26" i="1" s="1"/>
  <c r="N21" i="1"/>
  <c r="N26" i="1" s="1"/>
  <c r="O21" i="1"/>
  <c r="O26" i="1" s="1"/>
  <c r="P21" i="1"/>
  <c r="P26" i="1" s="1"/>
  <c r="Q21" i="1"/>
  <c r="Q26" i="1" s="1"/>
  <c r="R21" i="1"/>
  <c r="R26" i="1" s="1"/>
  <c r="S21" i="1"/>
  <c r="S26" i="1" s="1"/>
  <c r="H21" i="1"/>
  <c r="H26" i="1" s="1"/>
  <c r="I19" i="1"/>
  <c r="J19" i="1"/>
  <c r="K19" i="1"/>
  <c r="L19" i="1"/>
  <c r="M19" i="1"/>
  <c r="N19" i="1"/>
  <c r="O19" i="1"/>
  <c r="P19" i="1"/>
  <c r="Q19" i="1"/>
  <c r="R19" i="1"/>
  <c r="S19" i="1"/>
  <c r="G37" i="1"/>
  <c r="G36" i="1"/>
  <c r="G35" i="1"/>
  <c r="G34" i="1"/>
  <c r="G33" i="1"/>
  <c r="G32" i="1"/>
  <c r="G31" i="1"/>
  <c r="G30" i="1"/>
  <c r="G29" i="1"/>
  <c r="G25" i="1"/>
  <c r="G24" i="1"/>
  <c r="G23" i="1"/>
  <c r="G22" i="1"/>
  <c r="G16" i="1"/>
  <c r="G17" i="1"/>
  <c r="I13" i="1" l="1"/>
  <c r="M13" i="1"/>
  <c r="O13" i="1"/>
  <c r="S13" i="1"/>
  <c r="H13" i="1"/>
  <c r="Q13" i="1"/>
  <c r="K13" i="1"/>
  <c r="H19" i="1"/>
  <c r="G19" i="1" s="1"/>
  <c r="R13" i="1"/>
  <c r="P13" i="1"/>
  <c r="N13" i="1"/>
  <c r="L13" i="1"/>
  <c r="J13" i="1"/>
  <c r="G26" i="1"/>
  <c r="G21" i="1"/>
  <c r="G15" i="1"/>
  <c r="G13" i="1" l="1"/>
</calcChain>
</file>

<file path=xl/sharedStrings.xml><?xml version="1.0" encoding="utf-8"?>
<sst xmlns="http://schemas.openxmlformats.org/spreadsheetml/2006/main" count="258" uniqueCount="75">
  <si>
    <t>РАСХОДЫ</t>
  </si>
  <si>
    <t>на реализацию муниципальной программы Суховского сельского поселения «Благоустройство»</t>
  </si>
  <si>
    <t>Номер и наименование программы, основного мероприятия программы</t>
  </si>
  <si>
    <t>Ответственный исполнитель,</t>
  </si>
  <si>
    <t>ГРБС</t>
  </si>
  <si>
    <t>РзПр</t>
  </si>
  <si>
    <t>ЦСР</t>
  </si>
  <si>
    <t>ВР</t>
  </si>
  <si>
    <t xml:space="preserve">в том числе по годам реализации муниципальной программы, </t>
  </si>
  <si>
    <t>Объем расходов всего (тыс. рублей)</t>
  </si>
  <si>
    <t>Код бюджетной   классификации расходов</t>
  </si>
  <si>
    <t>Благоустройство территории</t>
  </si>
  <si>
    <r>
      <t xml:space="preserve">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</si>
  <si>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Мероприятие Содержание сетей наружного уличного освещения»</t>
  </si>
  <si>
    <r>
      <t>1.1.  Мероприятие по оплате</t>
    </r>
    <r>
      <rPr>
        <sz val="12"/>
        <color rgb="FF000000"/>
        <rFont val="Times New Roman"/>
        <family val="1"/>
        <charset val="204"/>
      </rPr>
      <t xml:space="preserve"> уличного освещения</t>
    </r>
    <r>
      <rPr>
        <sz val="12"/>
        <color theme="1"/>
        <rFont val="Times New Roman"/>
        <family val="1"/>
        <charset val="204"/>
      </rPr>
      <t xml:space="preserve">  </t>
    </r>
  </si>
  <si>
    <t xml:space="preserve">1.2. Мероприятие по замене ламп и приборов учета уличного освещения в х. Крылов </t>
  </si>
  <si>
    <t>Итого по мероприятию</t>
  </si>
  <si>
    <t>Мероприятие 1. « Уличное освещение»</t>
  </si>
  <si>
    <t xml:space="preserve">     Муниципальная программа «Благоустройство »</t>
  </si>
  <si>
    <t>2.1.Подвоз песка на кладбища поселения</t>
  </si>
  <si>
    <t>2.2. Вывоз мусора с кладбищ</t>
  </si>
  <si>
    <t>2.4 Приобретение и установка  туалета на кладбище в п. Сухая- Балка</t>
  </si>
  <si>
    <t>Мероприятие Организация и содержание мест захоронения</t>
  </si>
  <si>
    <t>Мероприятие 2. «Содержание мест захоронения»</t>
  </si>
  <si>
    <t xml:space="preserve"> Мероприятие по благоустройству территории</t>
  </si>
  <si>
    <r>
      <t xml:space="preserve">  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</si>
  <si>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Итого по мероприятиям</t>
  </si>
  <si>
    <t xml:space="preserve">Мероприятие 3. Прочие мероприятие по благоустройству территории»
</t>
  </si>
  <si>
    <t xml:space="preserve">3.1. Мероприятие по текущему ремонту воинских захоронений  </t>
  </si>
  <si>
    <t>3.2. Мероприятие отлов и содержание безнадзорных животных</t>
  </si>
  <si>
    <t>3.3. Мероприятие по акарицидной обработке территорий мест общего пользования  в населенных пунктах поселения</t>
  </si>
  <si>
    <t>3.7. Мероприятие по озеленению</t>
  </si>
  <si>
    <t>3.8.Мероприятие по уборке территории поселения</t>
  </si>
  <si>
    <t>3.9 Мероприятие по приобретению тримера и расходных материалов к нему</t>
  </si>
  <si>
    <t>3.10 Мероприятие по установке общественных туалетов</t>
  </si>
  <si>
    <t>3.11 Мероприятие по установке указателей направления улиц, банеров , витрин и т.д.</t>
  </si>
  <si>
    <t>3.4. Мероприятие по  организации оплачиваемых общественных работ безработных граждан</t>
  </si>
  <si>
    <t>х</t>
  </si>
  <si>
    <t>0503</t>
  </si>
  <si>
    <t>0700025040</t>
  </si>
  <si>
    <t>244</t>
  </si>
  <si>
    <t>951</t>
  </si>
  <si>
    <t>0700025050</t>
  </si>
  <si>
    <t>0700025060</t>
  </si>
  <si>
    <t>2.3. приобретение ворот и калитки на кладбище в п. Новосуховый</t>
  </si>
  <si>
    <t>№</t>
  </si>
  <si>
    <t xml:space="preserve">от </t>
  </si>
  <si>
    <t>Приложение 1 к постановлению</t>
  </si>
  <si>
    <t xml:space="preserve">Приложение  4
                                        к муниципальной программе Суховского сельского поселения «Благоустройство   
</t>
  </si>
  <si>
    <t>1.3.Мероприятие по восстановлению уличного освещения в п.Сухая Балка по ул.Лесная</t>
  </si>
  <si>
    <t xml:space="preserve">3.12- Мероприятие по ликвидации не санкционированной свалки от строительного мусора </t>
  </si>
  <si>
    <t>3.13 Изготовление таблтчек для памятников ВОВ</t>
  </si>
  <si>
    <t>Администрация Суховского сельского поселения</t>
  </si>
  <si>
    <t>0700025201</t>
  </si>
  <si>
    <t>3.14 Обеспечение мероприятий связанных с профилактикой и устранением последствий распространения короновирусной инфекции</t>
  </si>
  <si>
    <t>Приложение 2 к постановлению</t>
  </si>
  <si>
    <t xml:space="preserve">                     </t>
  </si>
  <si>
    <t xml:space="preserve">Приложение № 5                       
к муниципальной программе 
Суховского сельского поселения 
«Благоустройство 
</t>
  </si>
  <si>
    <t>к муниципальной программе</t>
  </si>
  <si>
    <t>Суховского сельского поселения</t>
  </si>
  <si>
    <t>"Благоустройство"</t>
  </si>
  <si>
    <t>Наименование муниципальной программы, номер и наименование подпрограммы</t>
  </si>
  <si>
    <t>Источники финансирования</t>
  </si>
  <si>
    <t>Объем расходов, всего</t>
  </si>
  <si>
    <t>В том числе по годам реализации муниципальной программы</t>
  </si>
  <si>
    <t>(тыс. рублей)</t>
  </si>
  <si>
    <t>Муниципальная программа «Благоустройство »</t>
  </si>
  <si>
    <t xml:space="preserve">Всего </t>
  </si>
  <si>
    <t xml:space="preserve">-местный бюджет  </t>
  </si>
  <si>
    <t>безвозмездные поступления в  бюджет поселения</t>
  </si>
  <si>
    <t>-</t>
  </si>
  <si>
    <t>в том числе за счет средств:</t>
  </si>
  <si>
    <t>-федерального бюджета</t>
  </si>
  <si>
    <t>-областного бюджета</t>
  </si>
  <si>
    <t>-внебюджетные источники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</si>
</sst>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center"/>
    </xf>
    <xf numFmtId="0" fontId="0" fillId="0" borderId="0" xfId="0" applyAlignment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topLeftCell="A7" workbookViewId="0">
      <selection activeCell="I41" sqref="I41"/>
    </sheetView>
  </sheetViews>
  <sheetFormatPr defaultRowHeight="15" x14ac:dyDescent="0.25"/>
  <cols>
    <col min="1" max="1" width="31" customWidth="1"/>
    <col min="2" max="2" width="22.140625" style="1" customWidth="1"/>
    <col min="5" max="5" width="12.85546875" customWidth="1"/>
    <col min="6" max="6" width="9.5703125" customWidth="1"/>
    <col min="7" max="7" width="25" customWidth="1"/>
    <col min="17" max="17" width="10.42578125" customWidth="1"/>
    <col min="18" max="18" width="7.7109375" customWidth="1"/>
    <col min="19" max="19" width="14.140625" customWidth="1"/>
  </cols>
  <sheetData>
    <row r="1" spans="1:19" x14ac:dyDescent="0.25">
      <c r="B1" s="2"/>
      <c r="P1" s="45" t="s">
        <v>47</v>
      </c>
      <c r="Q1" s="45"/>
      <c r="R1" s="45"/>
      <c r="S1" s="45"/>
    </row>
    <row r="2" spans="1:19" x14ac:dyDescent="0.25">
      <c r="B2" s="2"/>
      <c r="P2" s="18" t="s">
        <v>45</v>
      </c>
      <c r="Q2">
        <v>114</v>
      </c>
      <c r="R2" s="18" t="s">
        <v>46</v>
      </c>
      <c r="S2" s="19">
        <v>44194</v>
      </c>
    </row>
    <row r="3" spans="1:19" ht="40.5" customHeight="1" x14ac:dyDescent="0.25">
      <c r="A3" s="46" t="s">
        <v>48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6" spans="1:19" ht="15.75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ht="16.5" thickBot="1" x14ac:dyDescent="0.3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ht="108.75" customHeight="1" x14ac:dyDescent="0.25">
      <c r="A8" s="62" t="s">
        <v>2</v>
      </c>
      <c r="B8" s="55" t="s">
        <v>3</v>
      </c>
      <c r="C8" s="55" t="s">
        <v>10</v>
      </c>
      <c r="D8" s="55"/>
      <c r="E8" s="55"/>
      <c r="F8" s="55"/>
      <c r="G8" s="55" t="s">
        <v>9</v>
      </c>
      <c r="H8" s="55" t="s">
        <v>8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6"/>
    </row>
    <row r="9" spans="1:19" x14ac:dyDescent="0.25">
      <c r="A9" s="63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8"/>
    </row>
    <row r="10" spans="1:19" ht="15.75" x14ac:dyDescent="0.25">
      <c r="A10" s="63"/>
      <c r="B10" s="57"/>
      <c r="C10" s="5" t="s">
        <v>4</v>
      </c>
      <c r="D10" s="5" t="s">
        <v>5</v>
      </c>
      <c r="E10" s="5" t="s">
        <v>6</v>
      </c>
      <c r="F10" s="5" t="s">
        <v>7</v>
      </c>
      <c r="G10" s="57"/>
      <c r="H10" s="6">
        <v>2019</v>
      </c>
      <c r="I10" s="6">
        <v>2020</v>
      </c>
      <c r="J10" s="6">
        <v>2021</v>
      </c>
      <c r="K10" s="6">
        <v>2022</v>
      </c>
      <c r="L10" s="6">
        <v>2023</v>
      </c>
      <c r="M10" s="6">
        <v>2024</v>
      </c>
      <c r="N10" s="6">
        <v>2025</v>
      </c>
      <c r="O10" s="6">
        <v>2026</v>
      </c>
      <c r="P10" s="6">
        <v>2027</v>
      </c>
      <c r="Q10" s="6">
        <v>2028</v>
      </c>
      <c r="R10" s="6">
        <v>2029</v>
      </c>
      <c r="S10" s="7">
        <v>2030</v>
      </c>
    </row>
    <row r="11" spans="1:19" ht="15.75" x14ac:dyDescent="0.25">
      <c r="A11" s="8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9">
        <v>19</v>
      </c>
    </row>
    <row r="12" spans="1:19" ht="15.75" x14ac:dyDescent="0.25">
      <c r="A12" s="59" t="s">
        <v>18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1"/>
    </row>
    <row r="13" spans="1:19" ht="47.25" x14ac:dyDescent="0.25">
      <c r="A13" s="10" t="s">
        <v>11</v>
      </c>
      <c r="B13" s="4" t="s">
        <v>12</v>
      </c>
      <c r="C13" s="15" t="s">
        <v>37</v>
      </c>
      <c r="D13" s="15" t="s">
        <v>37</v>
      </c>
      <c r="E13" s="15" t="s">
        <v>37</v>
      </c>
      <c r="F13" s="15" t="s">
        <v>37</v>
      </c>
      <c r="G13" s="26">
        <f>SUM(H13:S13)</f>
        <v>2919.3</v>
      </c>
      <c r="H13" s="26">
        <f>H15+H21+H28</f>
        <v>234.40000000000003</v>
      </c>
      <c r="I13" s="26">
        <f>I15+I21+I28</f>
        <v>354.9</v>
      </c>
      <c r="J13" s="26">
        <f t="shared" ref="J13:S13" si="0">J15+J21+J28</f>
        <v>233</v>
      </c>
      <c r="K13" s="26">
        <f t="shared" si="0"/>
        <v>233</v>
      </c>
      <c r="L13" s="26">
        <f t="shared" si="0"/>
        <v>233</v>
      </c>
      <c r="M13" s="26">
        <f t="shared" si="0"/>
        <v>233</v>
      </c>
      <c r="N13" s="26">
        <f t="shared" si="0"/>
        <v>233</v>
      </c>
      <c r="O13" s="26">
        <f t="shared" si="0"/>
        <v>233</v>
      </c>
      <c r="P13" s="26">
        <f t="shared" si="0"/>
        <v>233</v>
      </c>
      <c r="Q13" s="26">
        <f t="shared" si="0"/>
        <v>233</v>
      </c>
      <c r="R13" s="26">
        <f t="shared" si="0"/>
        <v>233</v>
      </c>
      <c r="S13" s="27">
        <f t="shared" si="0"/>
        <v>233</v>
      </c>
    </row>
    <row r="14" spans="1:19" ht="32.25" customHeight="1" x14ac:dyDescent="0.25">
      <c r="A14" s="47" t="s">
        <v>17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</row>
    <row r="15" spans="1:19" ht="47.25" x14ac:dyDescent="0.25">
      <c r="A15" s="10" t="s">
        <v>13</v>
      </c>
      <c r="B15" s="4" t="s">
        <v>12</v>
      </c>
      <c r="C15" s="14">
        <v>951</v>
      </c>
      <c r="D15" s="14" t="s">
        <v>37</v>
      </c>
      <c r="E15" s="14" t="s">
        <v>37</v>
      </c>
      <c r="F15" s="14" t="s">
        <v>37</v>
      </c>
      <c r="G15" s="20">
        <f>SUM(H15:S15)</f>
        <v>1095.8</v>
      </c>
      <c r="H15" s="20">
        <f>SUM(H16:H18)</f>
        <v>40.799999999999997</v>
      </c>
      <c r="I15" s="20">
        <f t="shared" ref="I15:S15" si="1">SUM(I16:I18)</f>
        <v>155</v>
      </c>
      <c r="J15" s="20">
        <f t="shared" si="1"/>
        <v>90</v>
      </c>
      <c r="K15" s="20">
        <f t="shared" si="1"/>
        <v>90</v>
      </c>
      <c r="L15" s="20">
        <f t="shared" si="1"/>
        <v>90</v>
      </c>
      <c r="M15" s="20">
        <f t="shared" si="1"/>
        <v>90</v>
      </c>
      <c r="N15" s="20">
        <f t="shared" si="1"/>
        <v>90</v>
      </c>
      <c r="O15" s="20">
        <f t="shared" si="1"/>
        <v>90</v>
      </c>
      <c r="P15" s="20">
        <f t="shared" si="1"/>
        <v>90</v>
      </c>
      <c r="Q15" s="20">
        <f t="shared" si="1"/>
        <v>90</v>
      </c>
      <c r="R15" s="20">
        <f t="shared" si="1"/>
        <v>90</v>
      </c>
      <c r="S15" s="20">
        <f t="shared" si="1"/>
        <v>90</v>
      </c>
    </row>
    <row r="16" spans="1:19" ht="47.25" x14ac:dyDescent="0.25">
      <c r="A16" s="10" t="s">
        <v>14</v>
      </c>
      <c r="B16" s="4" t="s">
        <v>12</v>
      </c>
      <c r="C16" s="14">
        <v>951</v>
      </c>
      <c r="D16" s="14" t="s">
        <v>38</v>
      </c>
      <c r="E16" s="14" t="s">
        <v>39</v>
      </c>
      <c r="F16" s="14" t="s">
        <v>40</v>
      </c>
      <c r="G16" s="20">
        <f>SUM(H16:S16)</f>
        <v>958.5</v>
      </c>
      <c r="H16" s="20">
        <v>25.8</v>
      </c>
      <c r="I16" s="20">
        <v>32.700000000000003</v>
      </c>
      <c r="J16" s="20">
        <v>90</v>
      </c>
      <c r="K16" s="20">
        <v>90</v>
      </c>
      <c r="L16" s="20">
        <v>90</v>
      </c>
      <c r="M16" s="20">
        <v>90</v>
      </c>
      <c r="N16" s="20">
        <v>90</v>
      </c>
      <c r="O16" s="20">
        <v>90</v>
      </c>
      <c r="P16" s="20">
        <v>90</v>
      </c>
      <c r="Q16" s="20">
        <v>90</v>
      </c>
      <c r="R16" s="20">
        <v>90</v>
      </c>
      <c r="S16" s="21">
        <v>90</v>
      </c>
    </row>
    <row r="17" spans="1:19" ht="63" x14ac:dyDescent="0.25">
      <c r="A17" s="10" t="s">
        <v>15</v>
      </c>
      <c r="B17" s="4" t="s">
        <v>12</v>
      </c>
      <c r="C17" s="14" t="s">
        <v>41</v>
      </c>
      <c r="D17" s="14" t="s">
        <v>38</v>
      </c>
      <c r="E17" s="14" t="s">
        <v>39</v>
      </c>
      <c r="F17" s="14" t="s">
        <v>40</v>
      </c>
      <c r="G17" s="20">
        <f>SUM(H17:S17)</f>
        <v>25</v>
      </c>
      <c r="H17" s="20">
        <v>15</v>
      </c>
      <c r="I17" s="20">
        <v>10</v>
      </c>
      <c r="J17" s="20"/>
      <c r="K17" s="20"/>
      <c r="L17" s="20"/>
      <c r="M17" s="20"/>
      <c r="N17" s="20"/>
      <c r="O17" s="20"/>
      <c r="P17" s="20"/>
      <c r="Q17" s="20"/>
      <c r="R17" s="20"/>
      <c r="S17" s="21"/>
    </row>
    <row r="18" spans="1:19" ht="63" x14ac:dyDescent="0.25">
      <c r="A18" s="10" t="s">
        <v>49</v>
      </c>
      <c r="B18" s="4" t="s">
        <v>12</v>
      </c>
      <c r="C18" s="14" t="s">
        <v>41</v>
      </c>
      <c r="D18" s="14" t="s">
        <v>38</v>
      </c>
      <c r="E18" s="14" t="s">
        <v>39</v>
      </c>
      <c r="F18" s="14" t="s">
        <v>40</v>
      </c>
      <c r="G18" s="20">
        <f>SUM(H18:S18)</f>
        <v>112.3</v>
      </c>
      <c r="H18" s="20">
        <v>0</v>
      </c>
      <c r="I18" s="20">
        <v>112.3</v>
      </c>
      <c r="J18" s="20"/>
      <c r="K18" s="20"/>
      <c r="L18" s="20"/>
      <c r="M18" s="20"/>
      <c r="N18" s="20"/>
      <c r="O18" s="20"/>
      <c r="P18" s="20"/>
      <c r="Q18" s="20"/>
      <c r="R18" s="20"/>
      <c r="S18" s="21"/>
    </row>
    <row r="19" spans="1:19" ht="15.75" x14ac:dyDescent="0.25">
      <c r="A19" s="10" t="s">
        <v>16</v>
      </c>
      <c r="B19" s="5"/>
      <c r="C19" s="14" t="s">
        <v>41</v>
      </c>
      <c r="D19" s="14" t="s">
        <v>37</v>
      </c>
      <c r="E19" s="14" t="s">
        <v>37</v>
      </c>
      <c r="F19" s="14" t="s">
        <v>37</v>
      </c>
      <c r="G19" s="20">
        <f>SUM(H19:S19)</f>
        <v>1095.8</v>
      </c>
      <c r="H19" s="20">
        <f>H15</f>
        <v>40.799999999999997</v>
      </c>
      <c r="I19" s="20">
        <f t="shared" ref="I19:S19" si="2">I15</f>
        <v>155</v>
      </c>
      <c r="J19" s="20">
        <f t="shared" si="2"/>
        <v>90</v>
      </c>
      <c r="K19" s="20">
        <f t="shared" si="2"/>
        <v>90</v>
      </c>
      <c r="L19" s="20">
        <f t="shared" si="2"/>
        <v>90</v>
      </c>
      <c r="M19" s="20">
        <f t="shared" si="2"/>
        <v>90</v>
      </c>
      <c r="N19" s="20">
        <f t="shared" si="2"/>
        <v>90</v>
      </c>
      <c r="O19" s="20">
        <f t="shared" si="2"/>
        <v>90</v>
      </c>
      <c r="P19" s="20">
        <f t="shared" si="2"/>
        <v>90</v>
      </c>
      <c r="Q19" s="20">
        <f t="shared" si="2"/>
        <v>90</v>
      </c>
      <c r="R19" s="20">
        <f t="shared" si="2"/>
        <v>90</v>
      </c>
      <c r="S19" s="21">
        <f t="shared" si="2"/>
        <v>90</v>
      </c>
    </row>
    <row r="20" spans="1:19" ht="15.75" x14ac:dyDescent="0.25">
      <c r="A20" s="47" t="s">
        <v>23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9"/>
    </row>
    <row r="21" spans="1:19" ht="47.25" x14ac:dyDescent="0.25">
      <c r="A21" s="10" t="s">
        <v>22</v>
      </c>
      <c r="B21" s="4" t="s">
        <v>12</v>
      </c>
      <c r="C21" s="16" t="s">
        <v>41</v>
      </c>
      <c r="D21" s="16" t="s">
        <v>37</v>
      </c>
      <c r="E21" s="16" t="s">
        <v>37</v>
      </c>
      <c r="F21" s="16" t="s">
        <v>37</v>
      </c>
      <c r="G21" s="24">
        <f t="shared" ref="G21:G26" si="3">SUM(H21:S21)</f>
        <v>589</v>
      </c>
      <c r="H21" s="24">
        <f>H22+H23+H24+H25</f>
        <v>54</v>
      </c>
      <c r="I21" s="24">
        <f t="shared" ref="I21:S21" si="4">I22+I23+I24+I25</f>
        <v>35</v>
      </c>
      <c r="J21" s="24">
        <f t="shared" si="4"/>
        <v>50</v>
      </c>
      <c r="K21" s="24">
        <f t="shared" si="4"/>
        <v>50</v>
      </c>
      <c r="L21" s="24">
        <f t="shared" si="4"/>
        <v>50</v>
      </c>
      <c r="M21" s="24">
        <f t="shared" si="4"/>
        <v>50</v>
      </c>
      <c r="N21" s="24">
        <f t="shared" si="4"/>
        <v>50</v>
      </c>
      <c r="O21" s="24">
        <f t="shared" si="4"/>
        <v>50</v>
      </c>
      <c r="P21" s="24">
        <f t="shared" si="4"/>
        <v>50</v>
      </c>
      <c r="Q21" s="24">
        <f t="shared" si="4"/>
        <v>50</v>
      </c>
      <c r="R21" s="24">
        <f t="shared" si="4"/>
        <v>50</v>
      </c>
      <c r="S21" s="25">
        <f t="shared" si="4"/>
        <v>50</v>
      </c>
    </row>
    <row r="22" spans="1:19" ht="47.25" x14ac:dyDescent="0.25">
      <c r="A22" s="10" t="s">
        <v>19</v>
      </c>
      <c r="B22" s="4" t="s">
        <v>12</v>
      </c>
      <c r="C22" s="16" t="s">
        <v>41</v>
      </c>
      <c r="D22" s="16" t="s">
        <v>38</v>
      </c>
      <c r="E22" s="16" t="s">
        <v>42</v>
      </c>
      <c r="F22" s="16" t="s">
        <v>40</v>
      </c>
      <c r="G22" s="24">
        <f t="shared" si="3"/>
        <v>563</v>
      </c>
      <c r="H22" s="24">
        <v>28</v>
      </c>
      <c r="I22" s="24">
        <v>35</v>
      </c>
      <c r="J22" s="24">
        <v>50</v>
      </c>
      <c r="K22" s="24">
        <v>50</v>
      </c>
      <c r="L22" s="24">
        <v>50</v>
      </c>
      <c r="M22" s="24">
        <v>50</v>
      </c>
      <c r="N22" s="24">
        <v>50</v>
      </c>
      <c r="O22" s="24">
        <v>50</v>
      </c>
      <c r="P22" s="24">
        <v>50</v>
      </c>
      <c r="Q22" s="24">
        <v>50</v>
      </c>
      <c r="R22" s="24">
        <v>50</v>
      </c>
      <c r="S22" s="25">
        <v>50</v>
      </c>
    </row>
    <row r="23" spans="1:19" ht="47.25" x14ac:dyDescent="0.25">
      <c r="A23" s="10" t="s">
        <v>20</v>
      </c>
      <c r="B23" s="4" t="s">
        <v>12</v>
      </c>
      <c r="C23" s="16" t="s">
        <v>41</v>
      </c>
      <c r="D23" s="16" t="s">
        <v>38</v>
      </c>
      <c r="E23" s="16" t="s">
        <v>42</v>
      </c>
      <c r="F23" s="16" t="s">
        <v>40</v>
      </c>
      <c r="G23" s="24">
        <f t="shared" si="3"/>
        <v>9.6999999999999993</v>
      </c>
      <c r="H23" s="24">
        <v>9.6999999999999993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ht="47.25" x14ac:dyDescent="0.25">
      <c r="A24" s="10" t="s">
        <v>44</v>
      </c>
      <c r="B24" s="4" t="s">
        <v>12</v>
      </c>
      <c r="C24" s="16" t="s">
        <v>41</v>
      </c>
      <c r="D24" s="16" t="s">
        <v>38</v>
      </c>
      <c r="E24" s="16" t="s">
        <v>42</v>
      </c>
      <c r="F24" s="16" t="s">
        <v>40</v>
      </c>
      <c r="G24" s="24">
        <f t="shared" si="3"/>
        <v>8.3000000000000007</v>
      </c>
      <c r="H24" s="24">
        <v>8.3000000000000007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5"/>
    </row>
    <row r="25" spans="1:19" ht="47.25" x14ac:dyDescent="0.25">
      <c r="A25" s="10" t="s">
        <v>21</v>
      </c>
      <c r="B25" s="4" t="s">
        <v>12</v>
      </c>
      <c r="C25" s="16" t="s">
        <v>41</v>
      </c>
      <c r="D25" s="16" t="s">
        <v>38</v>
      </c>
      <c r="E25" s="16" t="s">
        <v>42</v>
      </c>
      <c r="F25" s="16" t="s">
        <v>40</v>
      </c>
      <c r="G25" s="24">
        <f t="shared" si="3"/>
        <v>8</v>
      </c>
      <c r="H25" s="24">
        <v>8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</row>
    <row r="26" spans="1:19" ht="15.75" x14ac:dyDescent="0.25">
      <c r="A26" s="10" t="s">
        <v>16</v>
      </c>
      <c r="B26" s="5"/>
      <c r="C26" s="16" t="s">
        <v>41</v>
      </c>
      <c r="D26" s="16" t="s">
        <v>37</v>
      </c>
      <c r="E26" s="16" t="s">
        <v>37</v>
      </c>
      <c r="F26" s="16" t="s">
        <v>37</v>
      </c>
      <c r="G26" s="24">
        <f t="shared" si="3"/>
        <v>589</v>
      </c>
      <c r="H26" s="24">
        <f>H21</f>
        <v>54</v>
      </c>
      <c r="I26" s="24">
        <f t="shared" ref="I26:S26" si="5">I21</f>
        <v>35</v>
      </c>
      <c r="J26" s="24">
        <f t="shared" si="5"/>
        <v>50</v>
      </c>
      <c r="K26" s="24">
        <f t="shared" si="5"/>
        <v>50</v>
      </c>
      <c r="L26" s="24">
        <f t="shared" si="5"/>
        <v>50</v>
      </c>
      <c r="M26" s="24">
        <f t="shared" si="5"/>
        <v>50</v>
      </c>
      <c r="N26" s="24">
        <f t="shared" si="5"/>
        <v>50</v>
      </c>
      <c r="O26" s="24">
        <f t="shared" si="5"/>
        <v>50</v>
      </c>
      <c r="P26" s="24">
        <f t="shared" si="5"/>
        <v>50</v>
      </c>
      <c r="Q26" s="24">
        <f t="shared" si="5"/>
        <v>50</v>
      </c>
      <c r="R26" s="24">
        <f t="shared" si="5"/>
        <v>50</v>
      </c>
      <c r="S26" s="25">
        <f t="shared" si="5"/>
        <v>50</v>
      </c>
    </row>
    <row r="27" spans="1:19" ht="27" customHeight="1" x14ac:dyDescent="0.25">
      <c r="A27" s="50" t="s">
        <v>27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</row>
    <row r="28" spans="1:19" ht="31.5" customHeight="1" x14ac:dyDescent="0.25">
      <c r="A28" s="10" t="s">
        <v>24</v>
      </c>
      <c r="B28" s="4" t="s">
        <v>12</v>
      </c>
      <c r="C28" s="14" t="s">
        <v>41</v>
      </c>
      <c r="D28" s="14" t="s">
        <v>37</v>
      </c>
      <c r="E28" s="14" t="s">
        <v>37</v>
      </c>
      <c r="F28" s="14" t="s">
        <v>37</v>
      </c>
      <c r="G28" s="20">
        <f>SUM(H28:S28)</f>
        <v>1234.5</v>
      </c>
      <c r="H28" s="20">
        <f>H29+H30+H31+H32+H33+H34+H35+H36+H37</f>
        <v>139.60000000000002</v>
      </c>
      <c r="I28" s="20">
        <f>I29+I30+I31+I32+I33+I34+I35+I36+I37+I38+I39+I40</f>
        <v>164.9</v>
      </c>
      <c r="J28" s="20">
        <f t="shared" ref="J28:S28" si="6">J29+J30+J31+J32+J33+J34+J35+J36+J37</f>
        <v>93</v>
      </c>
      <c r="K28" s="20">
        <f t="shared" si="6"/>
        <v>93</v>
      </c>
      <c r="L28" s="20">
        <f t="shared" si="6"/>
        <v>93</v>
      </c>
      <c r="M28" s="20">
        <f t="shared" si="6"/>
        <v>93</v>
      </c>
      <c r="N28" s="20">
        <f t="shared" si="6"/>
        <v>93</v>
      </c>
      <c r="O28" s="20">
        <f t="shared" si="6"/>
        <v>93</v>
      </c>
      <c r="P28" s="20">
        <f t="shared" si="6"/>
        <v>93</v>
      </c>
      <c r="Q28" s="20">
        <f t="shared" si="6"/>
        <v>93</v>
      </c>
      <c r="R28" s="20">
        <f t="shared" si="6"/>
        <v>93</v>
      </c>
      <c r="S28" s="21">
        <f t="shared" si="6"/>
        <v>93</v>
      </c>
    </row>
    <row r="29" spans="1:19" ht="66" customHeight="1" x14ac:dyDescent="0.25">
      <c r="A29" s="10" t="s">
        <v>28</v>
      </c>
      <c r="B29" s="4" t="s">
        <v>12</v>
      </c>
      <c r="C29" s="14" t="s">
        <v>41</v>
      </c>
      <c r="D29" s="14" t="s">
        <v>38</v>
      </c>
      <c r="E29" s="14" t="s">
        <v>43</v>
      </c>
      <c r="F29" s="14" t="s">
        <v>40</v>
      </c>
      <c r="G29" s="20">
        <f t="shared" ref="G29:G40" si="7">SUM(H29:S29)</f>
        <v>69.3</v>
      </c>
      <c r="H29" s="20">
        <v>19.3</v>
      </c>
      <c r="I29" s="20"/>
      <c r="J29" s="20">
        <v>5</v>
      </c>
      <c r="K29" s="20">
        <v>5</v>
      </c>
      <c r="L29" s="20">
        <v>5</v>
      </c>
      <c r="M29" s="20">
        <v>5</v>
      </c>
      <c r="N29" s="20">
        <v>5</v>
      </c>
      <c r="O29" s="20">
        <v>5</v>
      </c>
      <c r="P29" s="20">
        <v>5</v>
      </c>
      <c r="Q29" s="20">
        <v>5</v>
      </c>
      <c r="R29" s="20">
        <v>5</v>
      </c>
      <c r="S29" s="21">
        <v>5</v>
      </c>
    </row>
    <row r="30" spans="1:19" ht="47.25" x14ac:dyDescent="0.25">
      <c r="A30" s="10" t="s">
        <v>29</v>
      </c>
      <c r="B30" s="4" t="s">
        <v>12</v>
      </c>
      <c r="C30" s="14" t="s">
        <v>41</v>
      </c>
      <c r="D30" s="14" t="s">
        <v>38</v>
      </c>
      <c r="E30" s="14" t="s">
        <v>43</v>
      </c>
      <c r="F30" s="14" t="s">
        <v>40</v>
      </c>
      <c r="G30" s="20">
        <f t="shared" si="7"/>
        <v>160</v>
      </c>
      <c r="H30" s="20"/>
      <c r="I30" s="20">
        <v>10</v>
      </c>
      <c r="J30" s="20">
        <v>15</v>
      </c>
      <c r="K30" s="20">
        <v>15</v>
      </c>
      <c r="L30" s="20">
        <v>15</v>
      </c>
      <c r="M30" s="20">
        <v>15</v>
      </c>
      <c r="N30" s="20">
        <v>15</v>
      </c>
      <c r="O30" s="20">
        <v>15</v>
      </c>
      <c r="P30" s="20">
        <v>15</v>
      </c>
      <c r="Q30" s="20">
        <v>15</v>
      </c>
      <c r="R30" s="20">
        <v>15</v>
      </c>
      <c r="S30" s="21">
        <v>15</v>
      </c>
    </row>
    <row r="31" spans="1:19" ht="78.75" x14ac:dyDescent="0.25">
      <c r="A31" s="10" t="s">
        <v>30</v>
      </c>
      <c r="B31" s="4" t="s">
        <v>12</v>
      </c>
      <c r="C31" s="14" t="s">
        <v>41</v>
      </c>
      <c r="D31" s="14" t="s">
        <v>38</v>
      </c>
      <c r="E31" s="14" t="s">
        <v>43</v>
      </c>
      <c r="F31" s="14" t="s">
        <v>40</v>
      </c>
      <c r="G31" s="20">
        <f t="shared" si="7"/>
        <v>179.6</v>
      </c>
      <c r="H31" s="20">
        <v>21.1</v>
      </c>
      <c r="I31" s="20">
        <v>8.5</v>
      </c>
      <c r="J31" s="20">
        <v>15</v>
      </c>
      <c r="K31" s="20">
        <v>15</v>
      </c>
      <c r="L31" s="20">
        <v>15</v>
      </c>
      <c r="M31" s="20">
        <v>15</v>
      </c>
      <c r="N31" s="20">
        <v>15</v>
      </c>
      <c r="O31" s="20">
        <v>15</v>
      </c>
      <c r="P31" s="20">
        <v>15</v>
      </c>
      <c r="Q31" s="20">
        <v>15</v>
      </c>
      <c r="R31" s="20">
        <v>15</v>
      </c>
      <c r="S31" s="21">
        <v>15</v>
      </c>
    </row>
    <row r="32" spans="1:19" ht="63" x14ac:dyDescent="0.25">
      <c r="A32" s="10" t="s">
        <v>36</v>
      </c>
      <c r="B32" s="4" t="s">
        <v>12</v>
      </c>
      <c r="C32" s="14" t="s">
        <v>41</v>
      </c>
      <c r="D32" s="14" t="s">
        <v>38</v>
      </c>
      <c r="E32" s="14" t="s">
        <v>43</v>
      </c>
      <c r="F32" s="14" t="s">
        <v>40</v>
      </c>
      <c r="G32" s="20">
        <f t="shared" si="7"/>
        <v>199.3</v>
      </c>
      <c r="H32" s="20">
        <v>28.7</v>
      </c>
      <c r="I32" s="20">
        <v>20.6</v>
      </c>
      <c r="J32" s="20">
        <v>15</v>
      </c>
      <c r="K32" s="20">
        <v>15</v>
      </c>
      <c r="L32" s="20">
        <v>15</v>
      </c>
      <c r="M32" s="20">
        <v>15</v>
      </c>
      <c r="N32" s="20">
        <v>15</v>
      </c>
      <c r="O32" s="20">
        <v>15</v>
      </c>
      <c r="P32" s="20">
        <v>15</v>
      </c>
      <c r="Q32" s="20">
        <v>15</v>
      </c>
      <c r="R32" s="20">
        <v>15</v>
      </c>
      <c r="S32" s="21">
        <v>15</v>
      </c>
    </row>
    <row r="33" spans="1:19" ht="47.25" x14ac:dyDescent="0.25">
      <c r="A33" s="10" t="s">
        <v>31</v>
      </c>
      <c r="B33" s="4" t="s">
        <v>12</v>
      </c>
      <c r="C33" s="14" t="s">
        <v>41</v>
      </c>
      <c r="D33" s="14" t="s">
        <v>38</v>
      </c>
      <c r="E33" s="14" t="s">
        <v>43</v>
      </c>
      <c r="F33" s="14" t="s">
        <v>40</v>
      </c>
      <c r="G33" s="20">
        <f t="shared" si="7"/>
        <v>50</v>
      </c>
      <c r="H33" s="20">
        <v>0</v>
      </c>
      <c r="I33" s="20">
        <v>0</v>
      </c>
      <c r="J33" s="20">
        <v>5</v>
      </c>
      <c r="K33" s="20">
        <v>5</v>
      </c>
      <c r="L33" s="20">
        <v>5</v>
      </c>
      <c r="M33" s="20">
        <v>5</v>
      </c>
      <c r="N33" s="20">
        <v>5</v>
      </c>
      <c r="O33" s="20">
        <v>5</v>
      </c>
      <c r="P33" s="20">
        <v>5</v>
      </c>
      <c r="Q33" s="20">
        <v>5</v>
      </c>
      <c r="R33" s="20">
        <v>5</v>
      </c>
      <c r="S33" s="21">
        <v>5</v>
      </c>
    </row>
    <row r="34" spans="1:19" ht="47.25" x14ac:dyDescent="0.25">
      <c r="A34" s="10" t="s">
        <v>32</v>
      </c>
      <c r="B34" s="4" t="s">
        <v>12</v>
      </c>
      <c r="C34" s="14" t="s">
        <v>41</v>
      </c>
      <c r="D34" s="14" t="s">
        <v>38</v>
      </c>
      <c r="E34" s="14" t="s">
        <v>43</v>
      </c>
      <c r="F34" s="14" t="s">
        <v>40</v>
      </c>
      <c r="G34" s="20">
        <f t="shared" si="7"/>
        <v>393.7</v>
      </c>
      <c r="H34" s="20">
        <v>0</v>
      </c>
      <c r="I34" s="20">
        <v>13.7</v>
      </c>
      <c r="J34" s="20">
        <v>38</v>
      </c>
      <c r="K34" s="20">
        <v>38</v>
      </c>
      <c r="L34" s="20">
        <v>38</v>
      </c>
      <c r="M34" s="20">
        <v>38</v>
      </c>
      <c r="N34" s="20">
        <v>38</v>
      </c>
      <c r="O34" s="20">
        <v>38</v>
      </c>
      <c r="P34" s="20">
        <v>38</v>
      </c>
      <c r="Q34" s="20">
        <v>38</v>
      </c>
      <c r="R34" s="20">
        <v>38</v>
      </c>
      <c r="S34" s="21">
        <v>38</v>
      </c>
    </row>
    <row r="35" spans="1:19" ht="47.25" x14ac:dyDescent="0.25">
      <c r="A35" s="10" t="s">
        <v>33</v>
      </c>
      <c r="B35" s="4" t="s">
        <v>12</v>
      </c>
      <c r="C35" s="14" t="s">
        <v>41</v>
      </c>
      <c r="D35" s="14" t="s">
        <v>38</v>
      </c>
      <c r="E35" s="14" t="s">
        <v>43</v>
      </c>
      <c r="F35" s="14" t="s">
        <v>40</v>
      </c>
      <c r="G35" s="20">
        <f t="shared" si="7"/>
        <v>74</v>
      </c>
      <c r="H35" s="20">
        <v>28</v>
      </c>
      <c r="I35" s="20">
        <v>46</v>
      </c>
      <c r="J35" s="20"/>
      <c r="K35" s="20"/>
      <c r="L35" s="20"/>
      <c r="M35" s="20"/>
      <c r="N35" s="20"/>
      <c r="O35" s="20"/>
      <c r="P35" s="20"/>
      <c r="Q35" s="20"/>
      <c r="R35" s="20"/>
      <c r="S35" s="21"/>
    </row>
    <row r="36" spans="1:19" ht="54" customHeight="1" x14ac:dyDescent="0.25">
      <c r="A36" s="10" t="s">
        <v>34</v>
      </c>
      <c r="B36" s="4" t="s">
        <v>12</v>
      </c>
      <c r="C36" s="14" t="s">
        <v>41</v>
      </c>
      <c r="D36" s="14" t="s">
        <v>38</v>
      </c>
      <c r="E36" s="14" t="s">
        <v>43</v>
      </c>
      <c r="F36" s="14" t="s">
        <v>40</v>
      </c>
      <c r="G36" s="20">
        <f t="shared" si="7"/>
        <v>8</v>
      </c>
      <c r="H36" s="20">
        <v>8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</row>
    <row r="37" spans="1:19" ht="63" x14ac:dyDescent="0.25">
      <c r="A37" s="10" t="s">
        <v>35</v>
      </c>
      <c r="B37" s="4" t="s">
        <v>25</v>
      </c>
      <c r="C37" s="14" t="s">
        <v>41</v>
      </c>
      <c r="D37" s="14" t="s">
        <v>38</v>
      </c>
      <c r="E37" s="14" t="s">
        <v>43</v>
      </c>
      <c r="F37" s="14" t="s">
        <v>40</v>
      </c>
      <c r="G37" s="20">
        <f t="shared" si="7"/>
        <v>42.5</v>
      </c>
      <c r="H37" s="20">
        <v>34.5</v>
      </c>
      <c r="I37" s="20">
        <v>8</v>
      </c>
      <c r="J37" s="20"/>
      <c r="K37" s="20"/>
      <c r="L37" s="20"/>
      <c r="M37" s="20"/>
      <c r="N37" s="20"/>
      <c r="O37" s="20"/>
      <c r="P37" s="20"/>
      <c r="Q37" s="20"/>
      <c r="R37" s="20"/>
      <c r="S37" s="21"/>
    </row>
    <row r="38" spans="1:19" ht="63" x14ac:dyDescent="0.25">
      <c r="A38" s="31" t="s">
        <v>50</v>
      </c>
      <c r="B38" s="4" t="s">
        <v>25</v>
      </c>
      <c r="C38" s="28" t="s">
        <v>41</v>
      </c>
      <c r="D38" s="28" t="s">
        <v>38</v>
      </c>
      <c r="E38" s="28" t="s">
        <v>43</v>
      </c>
      <c r="F38" s="28" t="s">
        <v>40</v>
      </c>
      <c r="G38" s="20">
        <f t="shared" si="7"/>
        <v>52.6</v>
      </c>
      <c r="H38" s="29"/>
      <c r="I38" s="29">
        <v>52.6</v>
      </c>
      <c r="J38" s="29"/>
      <c r="K38" s="29"/>
      <c r="L38" s="29"/>
      <c r="M38" s="29"/>
      <c r="N38" s="29"/>
      <c r="O38" s="29"/>
      <c r="P38" s="29"/>
      <c r="Q38" s="29"/>
      <c r="R38" s="29"/>
      <c r="S38" s="30"/>
    </row>
    <row r="39" spans="1:19" ht="47.25" hidden="1" x14ac:dyDescent="0.25">
      <c r="A39" s="31" t="s">
        <v>51</v>
      </c>
      <c r="B39" s="4" t="s">
        <v>25</v>
      </c>
      <c r="C39" s="28" t="s">
        <v>41</v>
      </c>
      <c r="D39" s="28" t="s">
        <v>38</v>
      </c>
      <c r="E39" s="28" t="s">
        <v>43</v>
      </c>
      <c r="F39" s="28" t="s">
        <v>40</v>
      </c>
      <c r="G39" s="20">
        <f t="shared" si="7"/>
        <v>0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0"/>
    </row>
    <row r="40" spans="1:19" ht="94.5" x14ac:dyDescent="0.25">
      <c r="A40" s="31" t="s">
        <v>54</v>
      </c>
      <c r="B40" s="32" t="s">
        <v>52</v>
      </c>
      <c r="C40" s="28" t="s">
        <v>41</v>
      </c>
      <c r="D40" s="28" t="s">
        <v>38</v>
      </c>
      <c r="E40" s="28" t="s">
        <v>53</v>
      </c>
      <c r="F40" s="28" t="s">
        <v>40</v>
      </c>
      <c r="G40" s="29">
        <f t="shared" si="7"/>
        <v>5.5</v>
      </c>
      <c r="H40" s="29"/>
      <c r="I40" s="29">
        <v>5.5</v>
      </c>
      <c r="J40" s="29"/>
      <c r="K40" s="29"/>
      <c r="L40" s="29"/>
      <c r="M40" s="29"/>
      <c r="N40" s="29"/>
      <c r="O40" s="29"/>
      <c r="P40" s="29"/>
      <c r="Q40" s="29"/>
      <c r="R40" s="29"/>
      <c r="S40" s="30"/>
    </row>
    <row r="41" spans="1:19" ht="16.5" thickBot="1" x14ac:dyDescent="0.3">
      <c r="A41" s="11" t="s">
        <v>26</v>
      </c>
      <c r="B41" s="12"/>
      <c r="C41" s="17" t="s">
        <v>41</v>
      </c>
      <c r="D41" s="17" t="s">
        <v>37</v>
      </c>
      <c r="E41" s="17" t="s">
        <v>37</v>
      </c>
      <c r="F41" s="17" t="s">
        <v>37</v>
      </c>
      <c r="G41" s="22">
        <f>SUM(H41:S41)</f>
        <v>1234.5</v>
      </c>
      <c r="H41" s="22">
        <f>H28</f>
        <v>139.60000000000002</v>
      </c>
      <c r="I41" s="22">
        <f>I28</f>
        <v>164.9</v>
      </c>
      <c r="J41" s="22">
        <f t="shared" ref="J41:S41" si="8">J28</f>
        <v>93</v>
      </c>
      <c r="K41" s="22">
        <f t="shared" si="8"/>
        <v>93</v>
      </c>
      <c r="L41" s="22">
        <f t="shared" si="8"/>
        <v>93</v>
      </c>
      <c r="M41" s="22">
        <f t="shared" si="8"/>
        <v>93</v>
      </c>
      <c r="N41" s="22">
        <f t="shared" si="8"/>
        <v>93</v>
      </c>
      <c r="O41" s="22">
        <f t="shared" si="8"/>
        <v>93</v>
      </c>
      <c r="P41" s="22">
        <f t="shared" si="8"/>
        <v>93</v>
      </c>
      <c r="Q41" s="22">
        <f t="shared" si="8"/>
        <v>93</v>
      </c>
      <c r="R41" s="22">
        <f t="shared" si="8"/>
        <v>93</v>
      </c>
      <c r="S41" s="23">
        <f t="shared" si="8"/>
        <v>93</v>
      </c>
    </row>
    <row r="42" spans="1:19" ht="15.75" x14ac:dyDescent="0.25">
      <c r="A42" s="3"/>
      <c r="B42" s="13"/>
      <c r="C42" s="3"/>
      <c r="D42" s="3"/>
      <c r="E42" s="3"/>
      <c r="F42" s="3"/>
      <c r="G42" s="3"/>
      <c r="H42" s="3"/>
      <c r="I42" s="33"/>
      <c r="J42" s="3"/>
      <c r="K42" s="3"/>
      <c r="L42" s="3"/>
      <c r="M42" s="3"/>
      <c r="N42" s="3"/>
      <c r="O42" s="3"/>
      <c r="P42" s="3"/>
      <c r="Q42" s="3"/>
      <c r="R42" s="3"/>
      <c r="S42" s="3"/>
    </row>
  </sheetData>
  <mergeCells count="13">
    <mergeCell ref="P1:S1"/>
    <mergeCell ref="A3:S3"/>
    <mergeCell ref="A20:S20"/>
    <mergeCell ref="A14:S14"/>
    <mergeCell ref="A27:S27"/>
    <mergeCell ref="A6:S6"/>
    <mergeCell ref="A7:S7"/>
    <mergeCell ref="H8:S9"/>
    <mergeCell ref="G8:G10"/>
    <mergeCell ref="C8:F9"/>
    <mergeCell ref="A12:S12"/>
    <mergeCell ref="A8:A10"/>
    <mergeCell ref="B8:B10"/>
  </mergeCells>
  <pageMargins left="0.70866141732283472" right="0.70866141732283472" top="0.74803149606299213" bottom="0.74803149606299213" header="0.31496062992125984" footer="0.31496062992125984"/>
  <pageSetup paperSize="9" scale="5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B1" workbookViewId="0">
      <selection activeCell="R29" sqref="R29"/>
    </sheetView>
  </sheetViews>
  <sheetFormatPr defaultRowHeight="15" x14ac:dyDescent="0.25"/>
  <cols>
    <col min="1" max="1" width="0" hidden="1" customWidth="1"/>
    <col min="2" max="2" width="25.28515625" customWidth="1"/>
    <col min="3" max="3" width="38.42578125" customWidth="1"/>
    <col min="4" max="4" width="17.140625" customWidth="1"/>
    <col min="15" max="15" width="8.28515625" customWidth="1"/>
    <col min="16" max="16" width="12.42578125" customWidth="1"/>
  </cols>
  <sheetData>
    <row r="1" spans="1:16" x14ac:dyDescent="0.25">
      <c r="M1" s="45" t="s">
        <v>55</v>
      </c>
      <c r="N1" s="45"/>
      <c r="O1" s="45"/>
      <c r="P1" s="45"/>
    </row>
    <row r="2" spans="1:16" x14ac:dyDescent="0.25">
      <c r="M2" s="18" t="s">
        <v>45</v>
      </c>
      <c r="N2" s="38">
        <f>'приложение 1'!Q2</f>
        <v>114</v>
      </c>
      <c r="O2" s="18" t="s">
        <v>46</v>
      </c>
      <c r="P2" s="19">
        <f>'приложение 1'!S2</f>
        <v>44194</v>
      </c>
    </row>
    <row r="3" spans="1:16" hidden="1" x14ac:dyDescent="0.25"/>
    <row r="4" spans="1:16" hidden="1" x14ac:dyDescent="0.25"/>
    <row r="5" spans="1:16" hidden="1" x14ac:dyDescent="0.25"/>
    <row r="6" spans="1:16" ht="15.75" x14ac:dyDescent="0.25">
      <c r="B6" s="39" t="s">
        <v>56</v>
      </c>
    </row>
    <row r="7" spans="1:16" ht="15.75" x14ac:dyDescent="0.25">
      <c r="A7" s="67" t="s">
        <v>57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5.75" x14ac:dyDescent="0.25">
      <c r="A8" s="68" t="s">
        <v>58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 ht="15.75" x14ac:dyDescent="0.25">
      <c r="B9" s="39"/>
      <c r="G9" s="69" t="s">
        <v>59</v>
      </c>
      <c r="H9" s="69"/>
      <c r="I9" s="69"/>
      <c r="J9" s="69"/>
      <c r="K9" s="69"/>
      <c r="L9" s="69"/>
      <c r="M9" s="69"/>
      <c r="N9" s="69"/>
      <c r="O9" s="69"/>
      <c r="P9" s="69"/>
    </row>
    <row r="10" spans="1:16" ht="15.75" x14ac:dyDescent="0.25">
      <c r="B10" s="39"/>
      <c r="G10" s="69" t="s">
        <v>60</v>
      </c>
      <c r="H10" s="69"/>
      <c r="I10" s="69"/>
      <c r="J10" s="69"/>
      <c r="K10" s="69"/>
      <c r="L10" s="69"/>
      <c r="M10" s="69"/>
      <c r="N10" s="69"/>
      <c r="O10" s="69"/>
      <c r="P10" s="69"/>
    </row>
    <row r="11" spans="1:16" ht="15.75" customHeight="1" x14ac:dyDescent="0.25">
      <c r="B11" s="39"/>
    </row>
    <row r="12" spans="1:16" ht="15.75" x14ac:dyDescent="0.25">
      <c r="A12" s="53" t="s">
        <v>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ht="15.75" x14ac:dyDescent="0.25">
      <c r="A13" s="40"/>
      <c r="B13" s="53" t="s">
        <v>1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4" spans="1:16" ht="16.5" thickBot="1" x14ac:dyDescent="0.3">
      <c r="B14" s="34"/>
    </row>
    <row r="15" spans="1:16" ht="31.5" x14ac:dyDescent="0.25">
      <c r="B15" s="62" t="s">
        <v>61</v>
      </c>
      <c r="C15" s="64" t="s">
        <v>62</v>
      </c>
      <c r="D15" s="35" t="s">
        <v>63</v>
      </c>
      <c r="E15" s="55" t="s">
        <v>64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6"/>
    </row>
    <row r="16" spans="1:16" ht="15.75" x14ac:dyDescent="0.25">
      <c r="B16" s="63"/>
      <c r="C16" s="65"/>
      <c r="D16" s="36" t="s">
        <v>65</v>
      </c>
      <c r="E16" s="36">
        <v>2019</v>
      </c>
      <c r="F16" s="36">
        <v>2020</v>
      </c>
      <c r="G16" s="36">
        <v>2021</v>
      </c>
      <c r="H16" s="36">
        <v>2022</v>
      </c>
      <c r="I16" s="36">
        <v>2023</v>
      </c>
      <c r="J16" s="36">
        <v>2024</v>
      </c>
      <c r="K16" s="36">
        <v>2025</v>
      </c>
      <c r="L16" s="36">
        <v>2026</v>
      </c>
      <c r="M16" s="36">
        <v>2027</v>
      </c>
      <c r="N16" s="36">
        <v>2028</v>
      </c>
      <c r="O16" s="36">
        <v>2029</v>
      </c>
      <c r="P16" s="37">
        <v>2030</v>
      </c>
    </row>
    <row r="17" spans="2:16" ht="15.75" x14ac:dyDescent="0.25">
      <c r="B17" s="63" t="s">
        <v>66</v>
      </c>
      <c r="C17" s="41" t="s">
        <v>67</v>
      </c>
      <c r="D17" s="36">
        <f>SUM(E17:P17)</f>
        <v>2919.3</v>
      </c>
      <c r="E17" s="36">
        <f>E18</f>
        <v>234.4</v>
      </c>
      <c r="F17" s="36">
        <f t="shared" ref="F17:P17" si="0">F18</f>
        <v>354.9</v>
      </c>
      <c r="G17" s="36">
        <f t="shared" si="0"/>
        <v>233</v>
      </c>
      <c r="H17" s="36">
        <f t="shared" si="0"/>
        <v>233</v>
      </c>
      <c r="I17" s="36">
        <f t="shared" si="0"/>
        <v>233</v>
      </c>
      <c r="J17" s="36">
        <f t="shared" si="0"/>
        <v>233</v>
      </c>
      <c r="K17" s="36">
        <f t="shared" si="0"/>
        <v>233</v>
      </c>
      <c r="L17" s="36">
        <f t="shared" si="0"/>
        <v>233</v>
      </c>
      <c r="M17" s="36">
        <f t="shared" si="0"/>
        <v>233</v>
      </c>
      <c r="N17" s="36">
        <f t="shared" si="0"/>
        <v>233</v>
      </c>
      <c r="O17" s="36">
        <f t="shared" si="0"/>
        <v>233</v>
      </c>
      <c r="P17" s="36">
        <f t="shared" si="0"/>
        <v>233</v>
      </c>
    </row>
    <row r="18" spans="2:16" ht="15.75" x14ac:dyDescent="0.25">
      <c r="B18" s="63"/>
      <c r="C18" s="41" t="s">
        <v>68</v>
      </c>
      <c r="D18" s="36">
        <f>SUM(E18:P18)</f>
        <v>2919.3</v>
      </c>
      <c r="E18" s="36">
        <v>234.4</v>
      </c>
      <c r="F18" s="36">
        <v>354.9</v>
      </c>
      <c r="G18" s="36">
        <v>233</v>
      </c>
      <c r="H18" s="36">
        <v>233</v>
      </c>
      <c r="I18" s="36">
        <v>233</v>
      </c>
      <c r="J18" s="36">
        <v>233</v>
      </c>
      <c r="K18" s="36">
        <v>233</v>
      </c>
      <c r="L18" s="36">
        <v>233</v>
      </c>
      <c r="M18" s="36">
        <v>233</v>
      </c>
      <c r="N18" s="36">
        <v>233</v>
      </c>
      <c r="O18" s="36">
        <v>233</v>
      </c>
      <c r="P18" s="37">
        <v>233</v>
      </c>
    </row>
    <row r="19" spans="2:16" ht="31.5" x14ac:dyDescent="0.25">
      <c r="B19" s="63"/>
      <c r="C19" s="42" t="s">
        <v>69</v>
      </c>
      <c r="D19" s="36" t="s">
        <v>70</v>
      </c>
      <c r="E19" s="36" t="s">
        <v>70</v>
      </c>
      <c r="F19" s="36" t="s">
        <v>70</v>
      </c>
      <c r="G19" s="36" t="s">
        <v>70</v>
      </c>
      <c r="H19" s="36" t="s">
        <v>70</v>
      </c>
      <c r="I19" s="36" t="s">
        <v>70</v>
      </c>
      <c r="J19" s="36" t="s">
        <v>70</v>
      </c>
      <c r="K19" s="36" t="s">
        <v>70</v>
      </c>
      <c r="L19" s="36" t="s">
        <v>70</v>
      </c>
      <c r="M19" s="36" t="s">
        <v>70</v>
      </c>
      <c r="N19" s="36" t="s">
        <v>70</v>
      </c>
      <c r="O19" s="36" t="s">
        <v>70</v>
      </c>
      <c r="P19" s="37" t="s">
        <v>70</v>
      </c>
    </row>
    <row r="20" spans="2:16" ht="15.75" x14ac:dyDescent="0.25">
      <c r="B20" s="63"/>
      <c r="C20" s="41" t="s">
        <v>71</v>
      </c>
      <c r="D20" s="36" t="s">
        <v>70</v>
      </c>
      <c r="E20" s="36" t="s">
        <v>70</v>
      </c>
      <c r="F20" s="36" t="s">
        <v>70</v>
      </c>
      <c r="G20" s="36" t="s">
        <v>70</v>
      </c>
      <c r="H20" s="36" t="s">
        <v>70</v>
      </c>
      <c r="I20" s="36" t="s">
        <v>70</v>
      </c>
      <c r="J20" s="36" t="s">
        <v>70</v>
      </c>
      <c r="K20" s="36" t="s">
        <v>70</v>
      </c>
      <c r="L20" s="36" t="s">
        <v>70</v>
      </c>
      <c r="M20" s="36" t="s">
        <v>70</v>
      </c>
      <c r="N20" s="36" t="s">
        <v>70</v>
      </c>
      <c r="O20" s="36" t="s">
        <v>70</v>
      </c>
      <c r="P20" s="37" t="s">
        <v>70</v>
      </c>
    </row>
    <row r="21" spans="2:16" ht="15.75" x14ac:dyDescent="0.25">
      <c r="B21" s="63"/>
      <c r="C21" s="42" t="s">
        <v>72</v>
      </c>
      <c r="D21" s="36" t="s">
        <v>70</v>
      </c>
      <c r="E21" s="36" t="s">
        <v>70</v>
      </c>
      <c r="F21" s="36" t="s">
        <v>70</v>
      </c>
      <c r="G21" s="36" t="s">
        <v>70</v>
      </c>
      <c r="H21" s="36" t="s">
        <v>70</v>
      </c>
      <c r="I21" s="36" t="s">
        <v>70</v>
      </c>
      <c r="J21" s="36" t="s">
        <v>70</v>
      </c>
      <c r="K21" s="36" t="s">
        <v>70</v>
      </c>
      <c r="L21" s="36" t="s">
        <v>70</v>
      </c>
      <c r="M21" s="36" t="s">
        <v>70</v>
      </c>
      <c r="N21" s="36" t="s">
        <v>70</v>
      </c>
      <c r="O21" s="36" t="s">
        <v>70</v>
      </c>
      <c r="P21" s="37" t="s">
        <v>70</v>
      </c>
    </row>
    <row r="22" spans="2:16" ht="15.75" x14ac:dyDescent="0.25">
      <c r="B22" s="63"/>
      <c r="C22" s="41" t="s">
        <v>73</v>
      </c>
      <c r="D22" s="36" t="s">
        <v>70</v>
      </c>
      <c r="E22" s="36" t="s">
        <v>70</v>
      </c>
      <c r="F22" s="36" t="s">
        <v>70</v>
      </c>
      <c r="G22" s="36" t="s">
        <v>70</v>
      </c>
      <c r="H22" s="36" t="s">
        <v>70</v>
      </c>
      <c r="I22" s="36" t="s">
        <v>70</v>
      </c>
      <c r="J22" s="36" t="s">
        <v>70</v>
      </c>
      <c r="K22" s="36" t="s">
        <v>70</v>
      </c>
      <c r="L22" s="36" t="s">
        <v>70</v>
      </c>
      <c r="M22" s="36" t="s">
        <v>70</v>
      </c>
      <c r="N22" s="36" t="s">
        <v>70</v>
      </c>
      <c r="O22" s="36" t="s">
        <v>70</v>
      </c>
      <c r="P22" s="37" t="s">
        <v>70</v>
      </c>
    </row>
    <row r="23" spans="2:16" ht="16.5" thickBot="1" x14ac:dyDescent="0.3">
      <c r="B23" s="66"/>
      <c r="C23" s="43" t="s">
        <v>74</v>
      </c>
      <c r="D23" s="12" t="s">
        <v>70</v>
      </c>
      <c r="E23" s="12" t="s">
        <v>70</v>
      </c>
      <c r="F23" s="12" t="s">
        <v>70</v>
      </c>
      <c r="G23" s="12" t="s">
        <v>70</v>
      </c>
      <c r="H23" s="12" t="s">
        <v>70</v>
      </c>
      <c r="I23" s="12" t="s">
        <v>70</v>
      </c>
      <c r="J23" s="12" t="s">
        <v>70</v>
      </c>
      <c r="K23" s="12" t="s">
        <v>70</v>
      </c>
      <c r="L23" s="12" t="s">
        <v>70</v>
      </c>
      <c r="M23" s="12" t="s">
        <v>70</v>
      </c>
      <c r="N23" s="12" t="s">
        <v>70</v>
      </c>
      <c r="O23" s="12" t="s">
        <v>70</v>
      </c>
      <c r="P23" s="44" t="s">
        <v>70</v>
      </c>
    </row>
  </sheetData>
  <mergeCells count="11">
    <mergeCell ref="A12:P12"/>
    <mergeCell ref="M1:P1"/>
    <mergeCell ref="A7:P7"/>
    <mergeCell ref="A8:P8"/>
    <mergeCell ref="G9:P9"/>
    <mergeCell ref="G10:P10"/>
    <mergeCell ref="B13:P13"/>
    <mergeCell ref="B15:B16"/>
    <mergeCell ref="C15:C16"/>
    <mergeCell ref="E15:P15"/>
    <mergeCell ref="B17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budjet</cp:lastModifiedBy>
  <cp:lastPrinted>2020-03-05T11:42:22Z</cp:lastPrinted>
  <dcterms:created xsi:type="dcterms:W3CDTF">2020-03-05T06:53:58Z</dcterms:created>
  <dcterms:modified xsi:type="dcterms:W3CDTF">2021-03-02T12:10:39Z</dcterms:modified>
</cp:coreProperties>
</file>